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2020执行表" sheetId="8" r:id="rId1"/>
  </sheets>
  <calcPr calcId="144525"/>
</workbook>
</file>

<file path=xl/calcChain.xml><?xml version="1.0" encoding="utf-8"?>
<calcChain xmlns="http://schemas.openxmlformats.org/spreadsheetml/2006/main">
  <c r="K17" i="8" l="1"/>
  <c r="L17" i="8"/>
  <c r="M17" i="8"/>
  <c r="N17" i="8"/>
  <c r="J17" i="8"/>
  <c r="K16" i="8"/>
  <c r="L16" i="8"/>
  <c r="M16" i="8"/>
  <c r="N16" i="8"/>
  <c r="J16" i="8"/>
  <c r="M9" i="8"/>
  <c r="K9" i="8"/>
  <c r="J9" i="8"/>
  <c r="N9" i="8" s="1"/>
  <c r="M8" i="8"/>
  <c r="K8" i="8"/>
  <c r="N8" i="8" s="1"/>
  <c r="M7" i="8"/>
  <c r="K7" i="8"/>
  <c r="N7" i="8" s="1"/>
  <c r="M6" i="8"/>
  <c r="K6" i="8"/>
  <c r="J6" i="8"/>
  <c r="N6" i="8" s="1"/>
</calcChain>
</file>

<file path=xl/sharedStrings.xml><?xml version="1.0" encoding="utf-8"?>
<sst xmlns="http://schemas.openxmlformats.org/spreadsheetml/2006/main" count="42" uniqueCount="39">
  <si>
    <t>附件4：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</si>
  <si>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</si>
  <si>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</si>
  <si>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</si>
  <si>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</si>
  <si>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</si>
  <si>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</si>
  <si>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</si>
  <si>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</si>
  <si>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</si>
  <si>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</si>
  <si>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</si>
  <si>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</si>
  <si>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</si>
  <si>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</si>
  <si>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</si>
  <si>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</si>
  <si>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</si>
  <si>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</si>
  <si>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</si>
  <si>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审核人: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</si>
  <si>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</si>
  <si>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</si>
  <si>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企业负责人履职待遇和业务支出2020年度预算执行情况统计表</t>
    <phoneticPr fontId="6" type="noConversion"/>
  </si>
  <si>
    <t>张照军</t>
  </si>
  <si>
    <r>
      <rPr>
        <sz val="11"/>
        <color theme="1"/>
        <rFont val="宋体"/>
        <family val="3"/>
        <charset val="134"/>
        <scheme val="minor"/>
      </rPr>
      <t>1-</t>
    </r>
    <r>
      <rPr>
        <sz val="11"/>
        <color theme="1"/>
        <rFont val="宋体"/>
        <family val="3"/>
        <charset val="134"/>
        <scheme val="minor"/>
      </rPr>
      <t>12</t>
    </r>
    <r>
      <rPr>
        <sz val="11"/>
        <color theme="1"/>
        <rFont val="宋体"/>
        <family val="3"/>
        <charset val="134"/>
        <scheme val="minor"/>
      </rPr>
      <t>月</t>
    </r>
  </si>
  <si>
    <t>高晖</t>
  </si>
  <si>
    <t>总经理</t>
  </si>
  <si>
    <t>6-12月</t>
  </si>
  <si>
    <t>马爱民</t>
  </si>
  <si>
    <t>副总经理</t>
  </si>
  <si>
    <t>1-12月</t>
  </si>
  <si>
    <t>崔建权</t>
  </si>
  <si>
    <t>5-12月</t>
    <phoneticPr fontId="6" type="noConversion"/>
  </si>
  <si>
    <t>企业主要负责人：张照军</t>
    <phoneticPr fontId="6" type="noConversion"/>
  </si>
  <si>
    <t>高志萍</t>
    <phoneticPr fontId="6" type="noConversion"/>
  </si>
  <si>
    <t>填表人:张楠</t>
    <phoneticPr fontId="6" type="noConversion"/>
  </si>
  <si>
    <t>联系电话：25600009</t>
    <phoneticPr fontId="6" type="noConversion"/>
  </si>
  <si>
    <t>副总经理、党支部书记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</si>
</sst>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176" fontId="5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/>
    </xf>
    <xf numFmtId="49" fontId="0" fillId="0" borderId="0" xfId="1" applyNumberFormat="1" applyFont="1" applyFill="1" applyBorder="1" applyAlignment="1">
      <alignment horizontal="left" vertical="center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1</xdr:row>
          <xdr:rowOff>133350</xdr:rowOff>
        </xdr:from>
        <xdr:to>
          <xdr:col>2</xdr:col>
          <xdr:colOff>142875</xdr:colOff>
          <xdr:row>5</xdr:row>
          <xdr:rowOff>123825</xdr:rowOff>
        </xdr:to>
        <xdr:sp macro="" textlink="">
          <xdr:nvSpPr>
            <xdr:cNvPr id="3073" name="SecSignControl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O21"/>
  <sheetViews>
    <sheetView tabSelected="1" zoomScaleNormal="100" workbookViewId="0">
      <selection activeCell="G7" sqref="G7"/>
    </sheetView>
  </sheetViews>
  <sheetFormatPr defaultRowHeight="13.5" x14ac:dyDescent="0.15"/>
  <cols>
    <col min="1" max="1" width="7.25" customWidth="1"/>
    <col min="2" max="2" width="10.25" customWidth="1"/>
    <col min="3" max="3" width="12.625" customWidth="1"/>
    <col min="4" max="4" width="11.875" customWidth="1"/>
    <col min="5" max="5" width="11" customWidth="1"/>
    <col min="6" max="6" width="11.125" customWidth="1"/>
    <col min="7" max="7" width="11.25" customWidth="1"/>
    <col min="8" max="8" width="10.25" customWidth="1"/>
    <col min="9" max="9" width="10.125" customWidth="1"/>
    <col min="10" max="10" width="11.375" customWidth="1"/>
    <col min="11" max="11" width="11.875" customWidth="1"/>
    <col min="12" max="12" width="11.125" customWidth="1"/>
    <col min="13" max="13" width="11.875" customWidth="1"/>
    <col min="14" max="14" width="12.5" customWidth="1"/>
    <col min="15" max="15" width="11.125" customWidth="1"/>
  </cols>
  <sheetData>
    <row r="1" spans="1:15" ht="14.25" x14ac:dyDescent="0.15">
      <c r="A1" s="1" t="s">
        <v>0</v>
      </c>
    </row>
    <row r="2" spans="1:15" ht="44.25" customHeight="1" x14ac:dyDescent="0.15">
      <c r="A2" s="32" t="s">
        <v>23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ht="21" customHeight="1" x14ac:dyDescent="0.15">
      <c r="A3" s="2" t="s">
        <v>1</v>
      </c>
      <c r="C3" s="33"/>
      <c r="D3" s="33"/>
      <c r="G3" s="3"/>
    </row>
    <row r="4" spans="1:15" ht="21.75" customHeight="1" x14ac:dyDescent="0.15">
      <c r="A4" s="34" t="s">
        <v>2</v>
      </c>
      <c r="B4" s="36" t="s">
        <v>3</v>
      </c>
      <c r="C4" s="36" t="s">
        <v>4</v>
      </c>
      <c r="D4" s="36" t="s">
        <v>5</v>
      </c>
      <c r="E4" s="24" t="s">
        <v>6</v>
      </c>
      <c r="F4" s="38"/>
      <c r="G4" s="24" t="s">
        <v>7</v>
      </c>
      <c r="H4" s="25"/>
      <c r="I4" s="26" t="s">
        <v>8</v>
      </c>
      <c r="J4" s="26" t="s">
        <v>9</v>
      </c>
      <c r="K4" s="24" t="s">
        <v>10</v>
      </c>
      <c r="L4" s="25"/>
      <c r="M4" s="26" t="s">
        <v>11</v>
      </c>
      <c r="N4" s="26" t="s">
        <v>12</v>
      </c>
      <c r="O4" s="26" t="s">
        <v>13</v>
      </c>
    </row>
    <row r="5" spans="1:15" ht="30.6" customHeight="1" x14ac:dyDescent="0.15">
      <c r="A5" s="35"/>
      <c r="B5" s="37"/>
      <c r="C5" s="37"/>
      <c r="D5" s="37"/>
      <c r="E5" s="4" t="s">
        <v>14</v>
      </c>
      <c r="F5" s="4" t="s">
        <v>15</v>
      </c>
      <c r="G5" s="4" t="s">
        <v>14</v>
      </c>
      <c r="H5" s="4" t="s">
        <v>15</v>
      </c>
      <c r="I5" s="27"/>
      <c r="J5" s="39"/>
      <c r="K5" s="4" t="s">
        <v>16</v>
      </c>
      <c r="L5" s="4" t="s">
        <v>17</v>
      </c>
      <c r="M5" s="27"/>
      <c r="N5" s="27"/>
      <c r="O5" s="27"/>
    </row>
    <row r="6" spans="1:15" ht="30" customHeight="1" x14ac:dyDescent="0.15">
      <c r="A6" s="5">
        <v>1</v>
      </c>
      <c r="B6" s="16" t="s">
        <v>24</v>
      </c>
      <c r="C6" s="17" t="s">
        <v>38</v>
      </c>
      <c r="D6" s="17" t="s">
        <v>25</v>
      </c>
      <c r="E6" s="15"/>
      <c r="F6" s="15"/>
      <c r="G6" s="15"/>
      <c r="H6" s="15"/>
      <c r="I6" s="15"/>
      <c r="J6" s="15">
        <f>2127+1671+3857+800+900+950+1585.7+1302</f>
        <v>13192.7</v>
      </c>
      <c r="K6" s="15">
        <f>519+3200-174.96+150</f>
        <v>3694.04</v>
      </c>
      <c r="L6" s="15"/>
      <c r="M6" s="15">
        <f>139+100+177+139+178+139+197+178+178+139+100+80+139+177+139+139+139+100+139</f>
        <v>2716</v>
      </c>
      <c r="N6" s="15">
        <f t="shared" ref="N6:N9" si="0">SUM(J6:M6)</f>
        <v>19602.740000000002</v>
      </c>
      <c r="O6" s="14"/>
    </row>
    <row r="7" spans="1:15" ht="30" customHeight="1" x14ac:dyDescent="0.15">
      <c r="A7" s="5">
        <v>2</v>
      </c>
      <c r="B7" s="16" t="s">
        <v>26</v>
      </c>
      <c r="C7" s="7" t="s">
        <v>27</v>
      </c>
      <c r="D7" s="17" t="s">
        <v>28</v>
      </c>
      <c r="E7" s="12"/>
      <c r="F7" s="12"/>
      <c r="G7" s="12"/>
      <c r="H7" s="12"/>
      <c r="I7" s="12"/>
      <c r="J7" s="19">
        <v>4164</v>
      </c>
      <c r="K7" s="9">
        <f>50+1623.3+210</f>
        <v>1883.3</v>
      </c>
      <c r="L7" s="12"/>
      <c r="M7" s="9">
        <f>200+200+200+200+200</f>
        <v>1000</v>
      </c>
      <c r="N7" s="15">
        <f t="shared" si="0"/>
        <v>7047.3</v>
      </c>
      <c r="O7" s="9"/>
    </row>
    <row r="8" spans="1:15" ht="30" customHeight="1" x14ac:dyDescent="0.15">
      <c r="A8" s="5">
        <v>3</v>
      </c>
      <c r="B8" s="16" t="s">
        <v>29</v>
      </c>
      <c r="C8" s="18" t="s">
        <v>30</v>
      </c>
      <c r="D8" s="17" t="s">
        <v>31</v>
      </c>
      <c r="E8" s="12"/>
      <c r="F8" s="12"/>
      <c r="G8" s="12"/>
      <c r="H8" s="12"/>
      <c r="I8" s="12"/>
      <c r="J8" s="9"/>
      <c r="K8" s="9">
        <f>180</f>
        <v>180</v>
      </c>
      <c r="L8" s="9"/>
      <c r="M8" s="9">
        <f>226.25+192+221.5+144+217.2+216+191.1+219.55+192+221.5+192+108+212.3</f>
        <v>2553.4</v>
      </c>
      <c r="N8" s="15">
        <f t="shared" si="0"/>
        <v>2733.4</v>
      </c>
      <c r="O8" s="9"/>
    </row>
    <row r="9" spans="1:15" ht="30" customHeight="1" x14ac:dyDescent="0.15">
      <c r="A9" s="5">
        <v>4</v>
      </c>
      <c r="B9" s="20" t="s">
        <v>32</v>
      </c>
      <c r="C9" s="18" t="s">
        <v>30</v>
      </c>
      <c r="D9" s="17" t="s">
        <v>33</v>
      </c>
      <c r="E9" s="12"/>
      <c r="F9" s="12"/>
      <c r="G9" s="12"/>
      <c r="H9" s="12"/>
      <c r="I9" s="12"/>
      <c r="J9" s="9">
        <f>1363</f>
        <v>1363</v>
      </c>
      <c r="K9" s="9">
        <f>120</f>
        <v>120</v>
      </c>
      <c r="L9" s="9"/>
      <c r="M9" s="9">
        <f>135.9+88+157.6+90+158.2+157.6+88+90+157.8+4+135.9+80</f>
        <v>1343.0000000000002</v>
      </c>
      <c r="N9" s="15">
        <f t="shared" si="0"/>
        <v>2826</v>
      </c>
      <c r="O9" s="9"/>
    </row>
    <row r="10" spans="1:15" ht="30" customHeight="1" x14ac:dyDescent="0.15">
      <c r="A10" s="5"/>
      <c r="B10" s="6"/>
      <c r="C10" s="5"/>
      <c r="D10" s="8"/>
      <c r="E10" s="9"/>
      <c r="F10" s="9"/>
      <c r="G10" s="9"/>
      <c r="H10" s="10"/>
      <c r="I10" s="9"/>
      <c r="J10" s="9"/>
      <c r="K10" s="9"/>
      <c r="L10" s="9"/>
      <c r="M10" s="9"/>
      <c r="N10" s="13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3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3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3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3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3"/>
      <c r="O15" s="9"/>
    </row>
    <row r="16" spans="1:15" ht="30" customHeight="1" x14ac:dyDescent="0.15">
      <c r="A16" s="7"/>
      <c r="B16" s="28" t="s">
        <v>18</v>
      </c>
      <c r="C16" s="28"/>
      <c r="D16" s="28"/>
      <c r="E16" s="9"/>
      <c r="F16" s="9"/>
      <c r="G16" s="9"/>
      <c r="H16" s="9"/>
      <c r="I16" s="9"/>
      <c r="J16" s="9">
        <f>SUM(J6:J15)</f>
        <v>18719.7</v>
      </c>
      <c r="K16" s="9">
        <f t="shared" ref="K16:N16" si="1">SUM(K6:K15)</f>
        <v>5877.34</v>
      </c>
      <c r="L16" s="9">
        <f t="shared" si="1"/>
        <v>0</v>
      </c>
      <c r="M16" s="9">
        <f t="shared" si="1"/>
        <v>7612.4</v>
      </c>
      <c r="N16" s="9">
        <f t="shared" si="1"/>
        <v>32209.440000000002</v>
      </c>
      <c r="O16" s="15"/>
    </row>
    <row r="17" spans="1:15" ht="30" customHeight="1" x14ac:dyDescent="0.15">
      <c r="A17" s="7"/>
      <c r="B17" s="29" t="s">
        <v>19</v>
      </c>
      <c r="C17" s="30"/>
      <c r="D17" s="31"/>
      <c r="E17" s="12"/>
      <c r="F17" s="12"/>
      <c r="G17" s="12"/>
      <c r="H17" s="12"/>
      <c r="I17" s="12"/>
      <c r="J17" s="12">
        <f>J16/4</f>
        <v>4679.9250000000002</v>
      </c>
      <c r="K17" s="12">
        <f t="shared" ref="K17:N17" si="2">K16/4</f>
        <v>1469.335</v>
      </c>
      <c r="L17" s="12">
        <f t="shared" si="2"/>
        <v>0</v>
      </c>
      <c r="M17" s="12">
        <f t="shared" si="2"/>
        <v>1903.1</v>
      </c>
      <c r="N17" s="12">
        <f t="shared" si="2"/>
        <v>8052.3600000000006</v>
      </c>
      <c r="O17" s="9"/>
    </row>
    <row r="19" spans="1:15" x14ac:dyDescent="0.15">
      <c r="A19" s="21" t="s">
        <v>34</v>
      </c>
      <c r="E19" t="s">
        <v>20</v>
      </c>
      <c r="F19" t="s">
        <v>35</v>
      </c>
      <c r="H19" t="s">
        <v>36</v>
      </c>
      <c r="J19" t="s">
        <v>37</v>
      </c>
      <c r="M19" t="s">
        <v>21</v>
      </c>
    </row>
    <row r="21" spans="1:15" ht="66" customHeight="1" x14ac:dyDescent="0.15">
      <c r="A21" s="22" t="s">
        <v>22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</row>
  </sheetData>
  <mergeCells count="17">
    <mergeCell ref="A2:O2"/>
    <mergeCell ref="C3:D3"/>
    <mergeCell ref="A4:A5"/>
    <mergeCell ref="B4:B5"/>
    <mergeCell ref="C4:C5"/>
    <mergeCell ref="D4:D5"/>
    <mergeCell ref="E4:F4"/>
    <mergeCell ref="G4:H4"/>
    <mergeCell ref="I4:I5"/>
    <mergeCell ref="J4:J5"/>
    <mergeCell ref="A21:O21"/>
    <mergeCell ref="K4:L4"/>
    <mergeCell ref="M4:M5"/>
    <mergeCell ref="N4:N5"/>
    <mergeCell ref="O4:O5"/>
    <mergeCell ref="B16:D16"/>
    <mergeCell ref="B17:D17"/>
  </mergeCells>
  <phoneticPr fontId="6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SecSignControl1">
          <controlPr defaultSize="0" autoLine="0" r:id="rId4">
            <anchor>
              <from>
                <xdr:col>0</xdr:col>
                <xdr:colOff>0</xdr:colOff>
                <xdr:row>1</xdr:row>
                <xdr:rowOff>133350</xdr:rowOff>
              </from>
              <to>
                <xdr:col>2</xdr:col>
                <xdr:colOff>142875</xdr:colOff>
                <xdr:row>5</xdr:row>
                <xdr:rowOff>123825</xdr:rowOff>
              </to>
            </anchor>
          </controlPr>
        </control>
      </mc:Choice>
      <mc:Fallback>
        <control shapeId="3073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2022-10-28T11:02:58Z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