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2021执行表" sheetId="9" r:id="rId1"/>
  </sheets>
  <calcPr calcId="144525"/>
</workbook>
</file>

<file path=xl/calcChain.xml><?xml version="1.0" encoding="utf-8"?>
<calcChain xmlns="http://schemas.openxmlformats.org/spreadsheetml/2006/main">
  <c r="K17" i="9" l="1"/>
  <c r="L17" i="9"/>
  <c r="M17" i="9"/>
  <c r="N17" i="9"/>
  <c r="J17" i="9"/>
  <c r="K16" i="9"/>
  <c r="L16" i="9"/>
  <c r="M16" i="9"/>
  <c r="N16" i="9"/>
  <c r="J16" i="9"/>
  <c r="M9" i="9"/>
  <c r="N9" i="9" s="1"/>
  <c r="M8" i="9"/>
  <c r="K8" i="9"/>
  <c r="N8" i="9" s="1"/>
  <c r="J8" i="9"/>
  <c r="M7" i="9"/>
  <c r="J7" i="9"/>
  <c r="N7" i="9" s="1"/>
  <c r="M6" i="9"/>
  <c r="N6" i="9" s="1"/>
  <c r="K6" i="9"/>
  <c r="J6" i="9"/>
</calcChain>
</file>

<file path=xl/comments1.xml><?xml version="1.0" encoding="utf-8"?>
<comments xmlns="http://schemas.openxmlformats.org/spreadsheetml/2006/main">
  <authors>
    <author>DELL</author>
  </authors>
  <commentList>
    <comment ref="K6" authorId="0">
      <text>
        <r>
          <rPr>
            <b/>
            <sz val="9"/>
            <rFont val="宋体"/>
            <family val="3"/>
            <charset val="134"/>
          </rPr>
          <t>DELL:</t>
        </r>
        <r>
          <rPr>
            <sz val="9"/>
            <rFont val="宋体"/>
            <family val="3"/>
            <charset val="134"/>
          </rPr>
          <t xml:space="preserve">
误餐补助11.60#</t>
        </r>
      </text>
    </comment>
  </commentList>
</comments>
</file>

<file path=xl/sharedStrings.xml><?xml version="1.0" encoding="utf-8"?>
<sst xmlns="http://schemas.openxmlformats.org/spreadsheetml/2006/main" count="42" uniqueCount="38">
  <si>
    <t>附件4：</t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</si>
  <si>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</si>
  <si>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</si>
  <si>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</si>
  <si>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</si>
  <si>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</si>
  <si>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</si>
  <si>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</si>
  <si>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</si>
  <si>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</si>
  <si>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</si>
  <si>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</si>
  <si>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</si>
  <si>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</si>
  <si>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</si>
  <si>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</si>
  <si>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</si>
  <si>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</si>
  <si>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</si>
  <si>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</si>
  <si>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审核人: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</si>
  <si>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</si>
  <si>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</si>
  <si>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企业负责人履职待遇和业务支出2021年度预算执行情况统计表</t>
    <phoneticPr fontId="6" type="noConversion"/>
  </si>
  <si>
    <t>张照军</t>
  </si>
  <si>
    <t>党支部书记
董事长</t>
  </si>
  <si>
    <r>
      <rPr>
        <sz val="11"/>
        <color theme="1"/>
        <rFont val="宋体"/>
        <family val="3"/>
        <charset val="134"/>
        <scheme val="minor"/>
      </rPr>
      <t>1-</t>
    </r>
    <r>
      <rPr>
        <sz val="11"/>
        <color theme="1"/>
        <rFont val="宋体"/>
        <family val="3"/>
        <charset val="134"/>
        <scheme val="minor"/>
      </rPr>
      <t>12</t>
    </r>
    <r>
      <rPr>
        <sz val="11"/>
        <color theme="1"/>
        <rFont val="宋体"/>
        <family val="3"/>
        <charset val="134"/>
        <scheme val="minor"/>
      </rPr>
      <t>月</t>
    </r>
  </si>
  <si>
    <t>总经理</t>
  </si>
  <si>
    <t>6-12月</t>
  </si>
  <si>
    <t>马爱民</t>
  </si>
  <si>
    <t>副总经理</t>
  </si>
  <si>
    <t>1-12月</t>
  </si>
  <si>
    <t>崔建权</t>
  </si>
  <si>
    <t>侯睿</t>
  </si>
  <si>
    <t>企业主要负责人：张照军</t>
    <phoneticPr fontId="6" type="noConversion"/>
  </si>
  <si>
    <t>高志萍</t>
    <phoneticPr fontId="6" type="noConversion"/>
  </si>
  <si>
    <t>填表人:张楠</t>
    <phoneticPr fontId="6" type="noConversion"/>
  </si>
  <si>
    <t>联系电话：25600009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</si>
</sst>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5" fillId="0" borderId="6" xfId="1" applyNumberForma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176" fontId="5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49" fontId="0" fillId="0" borderId="0" xfId="1" applyNumberFormat="1" applyFont="1" applyFill="1" applyBorder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5" fillId="0" borderId="0" xfId="1" applyNumberFormat="1" applyFill="1" applyBorder="1" applyAlignment="1">
      <alignment horizontal="left" vertical="top" wrapText="1"/>
    </xf>
    <xf numFmtId="49" fontId="5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428625</xdr:colOff>
          <xdr:row>1</xdr:row>
          <xdr:rowOff>161925</xdr:rowOff>
        </xdr:from>
        <xdr:to>
          <xdr:col>2</xdr:col>
          <xdr:colOff>400050</xdr:colOff>
          <xdr:row>5</xdr:row>
          <xdr:rowOff>152400</xdr:rowOff>
        </xdr:to>
        <xdr:sp macro="" textlink="">
          <xdr:nvSpPr>
            <xdr:cNvPr id="1027" name="SecSignControl1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O21"/>
  <sheetViews>
    <sheetView tabSelected="1" zoomScaleNormal="100" workbookViewId="0">
      <selection activeCell="F10" sqref="F10"/>
    </sheetView>
  </sheetViews>
  <sheetFormatPr defaultRowHeight="13.5" x14ac:dyDescent="0.15"/>
  <cols>
    <col min="1" max="1" width="6.75" customWidth="1"/>
    <col min="2" max="2" width="13" customWidth="1"/>
    <col min="3" max="3" width="13.75" customWidth="1"/>
    <col min="4" max="4" width="13.25" customWidth="1"/>
    <col min="5" max="5" width="12.125" customWidth="1"/>
    <col min="6" max="6" width="11.25" customWidth="1"/>
    <col min="8" max="8" width="10.5" customWidth="1"/>
    <col min="9" max="9" width="10.875" customWidth="1"/>
    <col min="10" max="10" width="11.5" customWidth="1"/>
    <col min="11" max="11" width="11.625" customWidth="1"/>
    <col min="12" max="12" width="11.75" customWidth="1"/>
    <col min="13" max="13" width="11.625" customWidth="1"/>
    <col min="14" max="14" width="12" customWidth="1"/>
  </cols>
  <sheetData>
    <row r="1" spans="1:15" ht="14.25" x14ac:dyDescent="0.15">
      <c r="A1" s="1" t="s">
        <v>0</v>
      </c>
    </row>
    <row r="2" spans="1:15" ht="44.25" customHeight="1" x14ac:dyDescent="0.15">
      <c r="A2" s="22" t="s">
        <v>23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15" ht="21" customHeight="1" x14ac:dyDescent="0.15">
      <c r="A3" s="2" t="s">
        <v>1</v>
      </c>
      <c r="C3" s="23"/>
      <c r="D3" s="23"/>
      <c r="G3" s="3"/>
    </row>
    <row r="4" spans="1:15" ht="21.75" customHeight="1" x14ac:dyDescent="0.15">
      <c r="A4" s="33" t="s">
        <v>2</v>
      </c>
      <c r="B4" s="35" t="s">
        <v>3</v>
      </c>
      <c r="C4" s="35" t="s">
        <v>4</v>
      </c>
      <c r="D4" s="35" t="s">
        <v>5</v>
      </c>
      <c r="E4" s="24" t="s">
        <v>6</v>
      </c>
      <c r="F4" s="25"/>
      <c r="G4" s="24" t="s">
        <v>7</v>
      </c>
      <c r="H4" s="26"/>
      <c r="I4" s="37" t="s">
        <v>8</v>
      </c>
      <c r="J4" s="37" t="s">
        <v>9</v>
      </c>
      <c r="K4" s="24" t="s">
        <v>10</v>
      </c>
      <c r="L4" s="26"/>
      <c r="M4" s="37" t="s">
        <v>11</v>
      </c>
      <c r="N4" s="37" t="s">
        <v>12</v>
      </c>
      <c r="O4" s="37" t="s">
        <v>13</v>
      </c>
    </row>
    <row r="5" spans="1:15" ht="30.6" customHeight="1" x14ac:dyDescent="0.15">
      <c r="A5" s="34"/>
      <c r="B5" s="36"/>
      <c r="C5" s="36"/>
      <c r="D5" s="36"/>
      <c r="E5" s="4" t="s">
        <v>14</v>
      </c>
      <c r="F5" s="4" t="s">
        <v>15</v>
      </c>
      <c r="G5" s="4" t="s">
        <v>14</v>
      </c>
      <c r="H5" s="4" t="s">
        <v>15</v>
      </c>
      <c r="I5" s="38"/>
      <c r="J5" s="39"/>
      <c r="K5" s="4" t="s">
        <v>16</v>
      </c>
      <c r="L5" s="4" t="s">
        <v>17</v>
      </c>
      <c r="M5" s="38"/>
      <c r="N5" s="38"/>
      <c r="O5" s="38"/>
    </row>
    <row r="6" spans="1:15" ht="30" customHeight="1" x14ac:dyDescent="0.15">
      <c r="A6" s="5">
        <v>1</v>
      </c>
      <c r="B6" s="16" t="s">
        <v>24</v>
      </c>
      <c r="C6" s="17" t="s">
        <v>25</v>
      </c>
      <c r="D6" s="17" t="s">
        <v>26</v>
      </c>
      <c r="E6" s="15"/>
      <c r="F6" s="15"/>
      <c r="G6" s="15"/>
      <c r="H6" s="15"/>
      <c r="I6" s="15"/>
      <c r="J6" s="15">
        <f>500+1020+940+815+999+570+1160+1280+1786+856+1500+960+1300</f>
        <v>13686</v>
      </c>
      <c r="K6" s="15">
        <f>2509.83+1176.74+3900+1322.02+718.87+2210.71+270</f>
        <v>12108.170000000002</v>
      </c>
      <c r="L6" s="15"/>
      <c r="M6" s="15">
        <f>122+239+239+122+239+122+239+239+122+100+139</f>
        <v>1922</v>
      </c>
      <c r="N6" s="15">
        <f>J6+K6+L6+M6</f>
        <v>27716.170000000002</v>
      </c>
      <c r="O6" s="14"/>
    </row>
    <row r="7" spans="1:15" ht="30" customHeight="1" x14ac:dyDescent="0.15">
      <c r="A7" s="5">
        <v>2</v>
      </c>
      <c r="B7" s="16" t="s">
        <v>33</v>
      </c>
      <c r="C7" s="7" t="s">
        <v>27</v>
      </c>
      <c r="D7" s="17" t="s">
        <v>28</v>
      </c>
      <c r="E7" s="12"/>
      <c r="F7" s="12"/>
      <c r="G7" s="12"/>
      <c r="H7" s="12"/>
      <c r="I7" s="12"/>
      <c r="J7" s="20">
        <f>721+1722</f>
        <v>2443</v>
      </c>
      <c r="K7" s="20">
        <v>270</v>
      </c>
      <c r="L7" s="12"/>
      <c r="M7" s="20">
        <f>164+164+164+189</f>
        <v>681</v>
      </c>
      <c r="N7" s="15">
        <f t="shared" ref="N7:N9" si="0">J7+K7+L7+M7</f>
        <v>3394</v>
      </c>
      <c r="O7" s="9"/>
    </row>
    <row r="8" spans="1:15" ht="30" customHeight="1" x14ac:dyDescent="0.15">
      <c r="A8" s="5">
        <v>3</v>
      </c>
      <c r="B8" s="16" t="s">
        <v>29</v>
      </c>
      <c r="C8" s="18" t="s">
        <v>30</v>
      </c>
      <c r="D8" s="17" t="s">
        <v>31</v>
      </c>
      <c r="E8" s="12"/>
      <c r="F8" s="12"/>
      <c r="G8" s="12"/>
      <c r="H8" s="12"/>
      <c r="I8" s="12"/>
      <c r="J8" s="20">
        <f>1015+1214+1630+1435</f>
        <v>5294</v>
      </c>
      <c r="K8" s="20">
        <f>50+718.87+2210.71+270</f>
        <v>3249.58</v>
      </c>
      <c r="L8" s="20"/>
      <c r="M8" s="20">
        <f>61.4+216.1+229+54.9+214.4+69.6+216.7+214.5+68.8+216</f>
        <v>1561.3999999999999</v>
      </c>
      <c r="N8" s="15">
        <f t="shared" si="0"/>
        <v>10104.98</v>
      </c>
      <c r="O8" s="9"/>
    </row>
    <row r="9" spans="1:15" ht="30" customHeight="1" x14ac:dyDescent="0.15">
      <c r="A9" s="5">
        <v>4</v>
      </c>
      <c r="B9" s="19" t="s">
        <v>32</v>
      </c>
      <c r="C9" s="18" t="s">
        <v>30</v>
      </c>
      <c r="D9" s="17" t="s">
        <v>31</v>
      </c>
      <c r="E9" s="12"/>
      <c r="F9" s="12"/>
      <c r="G9" s="12"/>
      <c r="H9" s="12"/>
      <c r="I9" s="12"/>
      <c r="J9" s="20"/>
      <c r="K9" s="20">
        <v>270</v>
      </c>
      <c r="L9" s="20"/>
      <c r="M9" s="20">
        <f>148.2+225.7+225.9+48.4+225.7+48.4+225.7+225.7+48.6+135.9+90</f>
        <v>1648.1999999999998</v>
      </c>
      <c r="N9" s="15">
        <f t="shared" si="0"/>
        <v>1918.1999999999998</v>
      </c>
      <c r="O9" s="9"/>
    </row>
    <row r="10" spans="1:15" ht="30" customHeight="1" x14ac:dyDescent="0.15">
      <c r="A10" s="5"/>
      <c r="B10" s="6"/>
      <c r="C10" s="5"/>
      <c r="D10" s="8"/>
      <c r="E10" s="9"/>
      <c r="F10" s="9"/>
      <c r="G10" s="9"/>
      <c r="H10" s="10"/>
      <c r="I10" s="9"/>
      <c r="J10" s="9"/>
      <c r="K10" s="9"/>
      <c r="L10" s="9"/>
      <c r="M10" s="9"/>
      <c r="N10" s="13"/>
      <c r="O10" s="9"/>
    </row>
    <row r="11" spans="1:15" ht="30" customHeight="1" x14ac:dyDescent="0.15">
      <c r="A11" s="5"/>
      <c r="B11" s="6"/>
      <c r="C11" s="11"/>
      <c r="D11" s="8"/>
      <c r="E11" s="9"/>
      <c r="F11" s="9"/>
      <c r="G11" s="9"/>
      <c r="H11" s="10"/>
      <c r="I11" s="9"/>
      <c r="J11" s="9"/>
      <c r="K11" s="9"/>
      <c r="L11" s="9"/>
      <c r="M11" s="9"/>
      <c r="N11" s="13"/>
      <c r="O11" s="9"/>
    </row>
    <row r="12" spans="1:15" ht="30" customHeight="1" x14ac:dyDescent="0.15">
      <c r="A12" s="5"/>
      <c r="B12" s="6"/>
      <c r="C12" s="11"/>
      <c r="D12" s="8"/>
      <c r="E12" s="9"/>
      <c r="F12" s="9"/>
      <c r="G12" s="9"/>
      <c r="H12" s="10"/>
      <c r="I12" s="9"/>
      <c r="J12" s="9"/>
      <c r="K12" s="9"/>
      <c r="L12" s="9"/>
      <c r="M12" s="9"/>
      <c r="N12" s="13"/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3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3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3"/>
      <c r="O15" s="9"/>
    </row>
    <row r="16" spans="1:15" ht="30" customHeight="1" x14ac:dyDescent="0.15">
      <c r="A16" s="7"/>
      <c r="B16" s="27" t="s">
        <v>18</v>
      </c>
      <c r="C16" s="27"/>
      <c r="D16" s="27"/>
      <c r="E16" s="9"/>
      <c r="F16" s="9"/>
      <c r="G16" s="9"/>
      <c r="H16" s="9"/>
      <c r="I16" s="9"/>
      <c r="J16" s="9">
        <f>SUM(J6:J15)</f>
        <v>21423</v>
      </c>
      <c r="K16" s="9">
        <f t="shared" ref="K16:N16" si="1">SUM(K6:K15)</f>
        <v>15897.750000000002</v>
      </c>
      <c r="L16" s="9">
        <f t="shared" si="1"/>
        <v>0</v>
      </c>
      <c r="M16" s="9">
        <f t="shared" si="1"/>
        <v>5812.5999999999995</v>
      </c>
      <c r="N16" s="9">
        <f t="shared" si="1"/>
        <v>43133.35</v>
      </c>
      <c r="O16" s="15"/>
    </row>
    <row r="17" spans="1:15" ht="30" customHeight="1" x14ac:dyDescent="0.15">
      <c r="A17" s="7"/>
      <c r="B17" s="28" t="s">
        <v>19</v>
      </c>
      <c r="C17" s="29"/>
      <c r="D17" s="30"/>
      <c r="E17" s="12"/>
      <c r="F17" s="12"/>
      <c r="G17" s="12"/>
      <c r="H17" s="12"/>
      <c r="I17" s="12"/>
      <c r="J17" s="12">
        <f>J16/4</f>
        <v>5355.75</v>
      </c>
      <c r="K17" s="12">
        <f t="shared" ref="K17:N17" si="2">K16/4</f>
        <v>3974.4375000000005</v>
      </c>
      <c r="L17" s="12">
        <f t="shared" si="2"/>
        <v>0</v>
      </c>
      <c r="M17" s="12">
        <f t="shared" si="2"/>
        <v>1453.1499999999999</v>
      </c>
      <c r="N17" s="12">
        <f t="shared" si="2"/>
        <v>10783.3375</v>
      </c>
      <c r="O17" s="9"/>
    </row>
    <row r="19" spans="1:15" x14ac:dyDescent="0.15">
      <c r="A19" s="21" t="s">
        <v>34</v>
      </c>
      <c r="E19" t="s">
        <v>20</v>
      </c>
      <c r="F19" t="s">
        <v>35</v>
      </c>
      <c r="H19" t="s">
        <v>36</v>
      </c>
      <c r="J19" t="s">
        <v>37</v>
      </c>
      <c r="M19" t="s">
        <v>21</v>
      </c>
    </row>
    <row r="21" spans="1:15" ht="66" customHeight="1" x14ac:dyDescent="0.15">
      <c r="A21" s="31" t="s">
        <v>22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</row>
  </sheetData>
  <mergeCells count="17">
    <mergeCell ref="A21:O21"/>
    <mergeCell ref="K4:L4"/>
    <mergeCell ref="M4:M5"/>
    <mergeCell ref="N4:N5"/>
    <mergeCell ref="O4:O5"/>
    <mergeCell ref="B16:D16"/>
    <mergeCell ref="B17:D17"/>
    <mergeCell ref="A2:O2"/>
    <mergeCell ref="C3:D3"/>
    <mergeCell ref="A4:A5"/>
    <mergeCell ref="B4:B5"/>
    <mergeCell ref="C4:C5"/>
    <mergeCell ref="D4:D5"/>
    <mergeCell ref="E4:F4"/>
    <mergeCell ref="G4:H4"/>
    <mergeCell ref="I4:I5"/>
    <mergeCell ref="J4:J5"/>
  </mergeCells>
  <phoneticPr fontId="6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7" r:id="rId3" name="SecSignControl1">
          <controlPr defaultSize="0" autoLine="0" r:id="rId4">
            <anchor>
              <from>
                <xdr:col>0</xdr:col>
                <xdr:colOff>428625</xdr:colOff>
                <xdr:row>1</xdr:row>
                <xdr:rowOff>161925</xdr:rowOff>
              </from>
              <to>
                <xdr:col>2</xdr:col>
                <xdr:colOff>400050</xdr:colOff>
                <xdr:row>5</xdr:row>
                <xdr:rowOff>152400</xdr:rowOff>
              </to>
            </anchor>
          </controlPr>
        </control>
      </mc:Choice>
      <mc:Fallback>
        <control shapeId="1027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2022-10-28T10:01:21Z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